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Ejecutivo" sheetId="1" state="visible" r:id="rId1"/>
    <sheet xmlns:r="http://schemas.openxmlformats.org/officeDocument/2006/relationships" name="Amortización $100M" sheetId="2" state="visible" r:id="rId2"/>
    <sheet xmlns:r="http://schemas.openxmlformats.org/officeDocument/2006/relationships" name="P&amp;L 36 Meses" sheetId="3" state="visible" r:id="rId3"/>
    <sheet xmlns:r="http://schemas.openxmlformats.org/officeDocument/2006/relationships" name="Sensibilida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0.00&quot;x&quot;"/>
  </numFmts>
  <fonts count="9">
    <font>
      <name val="Calibri"/>
      <family val="2"/>
      <color theme="1"/>
      <sz val="11"/>
      <scheme val="minor"/>
    </font>
    <font>
      <name val="Arial"/>
      <b val="1"/>
      <color rgb="0014281D"/>
      <sz val="15"/>
    </font>
    <font>
      <name val="Arial"/>
      <i val="1"/>
      <color rgb="005D6B62"/>
      <sz val="10"/>
    </font>
    <font>
      <name val="Arial"/>
      <b val="1"/>
      <color rgb="005D6B62"/>
      <sz val="9"/>
    </font>
    <font>
      <name val="Arial"/>
      <b val="1"/>
      <color rgb="0014281D"/>
      <sz val="14"/>
    </font>
    <font>
      <name val="Arial"/>
      <b val="1"/>
      <color rgb="0014281D"/>
      <sz val="9"/>
    </font>
    <font>
      <name val="Arial"/>
      <color rgb="0026302A"/>
      <sz val="9"/>
    </font>
    <font>
      <name val="Arial"/>
      <b val="1"/>
      <color rgb="00FFFFFF"/>
      <sz val="10"/>
    </font>
    <font>
      <name val="Arial"/>
      <b val="1"/>
      <color rgb="0014281D"/>
      <sz val="10"/>
    </font>
  </fonts>
  <fills count="8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6F3EC"/>
        <bgColor rgb="00F6F3EC"/>
      </patternFill>
    </fill>
    <fill>
      <patternFill patternType="solid">
        <fgColor rgb="001D3A2A"/>
        <bgColor rgb="001D3A2A"/>
      </patternFill>
    </fill>
    <fill>
      <patternFill patternType="solid">
        <fgColor rgb="00E5E7EB"/>
        <bgColor rgb="00E5E7EB"/>
      </patternFill>
    </fill>
    <fill>
      <patternFill patternType="solid">
        <fgColor rgb="0014281D"/>
        <bgColor rgb="0014281D"/>
      </patternFill>
    </fill>
    <fill>
      <patternFill patternType="solid">
        <fgColor rgb="00FDF6E2"/>
        <bgColor rgb="00FDF6E2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double">
        <color rgb="0014281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3" borderId="0" pivotButton="0" quotePrefix="0" xfId="0"/>
    <xf numFmtId="0" fontId="5" fillId="0" borderId="1" pivotButton="0" quotePrefix="0" xfId="0"/>
    <xf numFmtId="0" fontId="6" fillId="0" borderId="1" pivotButton="0" quotePrefix="0" xfId="0"/>
    <xf numFmtId="0" fontId="0" fillId="0" borderId="1" pivotButton="0" quotePrefix="0" xfId="0"/>
    <xf numFmtId="0" fontId="7" fillId="4" borderId="1" pivotButton="0" quotePrefix="0" xfId="0"/>
    <xf numFmtId="164" fontId="6" fillId="0" borderId="1" pivotButton="0" quotePrefix="0" xfId="0"/>
    <xf numFmtId="165" fontId="6" fillId="0" borderId="1" pivotButton="0" quotePrefix="0" xfId="0"/>
    <xf numFmtId="0" fontId="8" fillId="5" borderId="2" pivotButton="0" quotePrefix="0" xfId="0"/>
    <xf numFmtId="164" fontId="8" fillId="5" borderId="2" pivotButton="0" quotePrefix="0" xfId="0"/>
    <xf numFmtId="165" fontId="8" fillId="5" borderId="2" pivotButton="0" quotePrefix="0" xfId="0"/>
    <xf numFmtId="0" fontId="2" fillId="5" borderId="2" pivotButton="0" quotePrefix="0" xfId="0"/>
    <xf numFmtId="0" fontId="0" fillId="0" borderId="2" pivotButton="0" quotePrefix="0" xfId="0"/>
    <xf numFmtId="0" fontId="7" fillId="6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164" fontId="5" fillId="7" borderId="1" pivotButton="0" quotePrefix="0" xfId="0"/>
    <xf numFmtId="0" fontId="2" fillId="0" borderId="1" pivotButton="0" quotePrefix="0" xfId="0"/>
    <xf numFmtId="0" fontId="8" fillId="5" borderId="2" applyAlignment="1" pivotButton="0" quotePrefix="0" xfId="0">
      <alignment horizontal="center"/>
    </xf>
    <xf numFmtId="0" fontId="5" fillId="5" borderId="2" pivotButton="0" quotePrefix="0" xfId="0"/>
    <xf numFmtId="0" fontId="7" fillId="4" borderId="1" applyAlignment="1" pivotButton="0" quotePrefix="0" xfId="0">
      <alignment horizontal="center" vertical="center"/>
    </xf>
    <xf numFmtId="0" fontId="5" fillId="3" borderId="1" pivotButton="0" quotePrefix="0" xfId="0"/>
    <xf numFmtId="0" fontId="8" fillId="7" borderId="1" pivotButton="0" quotePrefix="0" xfId="0"/>
    <xf numFmtId="164" fontId="8" fillId="7" borderId="1" pivotButton="0" quotePrefix="0" xfId="0"/>
    <xf numFmtId="0" fontId="8" fillId="5" borderId="1" pivotButton="0" quotePrefix="0" xfId="0"/>
    <xf numFmtId="164" fontId="8" fillId="5" borderId="1" pivotButton="0" quotePrefix="0" xfId="0"/>
    <xf numFmtId="0" fontId="8" fillId="2" borderId="1" pivotButton="0" quotePrefix="0" xfId="0"/>
    <xf numFmtId="164" fontId="8" fillId="2" borderId="1" pivotButton="0" quotePrefix="0" xfId="0"/>
    <xf numFmtId="0" fontId="8" fillId="3" borderId="2" pivotButton="0" quotePrefix="0" xfId="0"/>
    <xf numFmtId="164" fontId="8" fillId="3" borderId="2" pivotButton="0" quotePrefix="0" xfId="0"/>
    <xf numFmtId="166" fontId="5" fillId="0" borderId="1" pivotButton="0" quotePrefix="0" xfId="0"/>
    <xf numFmtId="0" fontId="5" fillId="7" borderId="1" pivotButton="0" quotePrefix="0" xfId="0"/>
    <xf numFmtId="0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1" workbookViewId="0">
      <selection activeCell="A1" sqref="A1"/>
    </sheetView>
  </sheetViews>
  <sheetFormatPr baseColWidth="8" defaultRowHeight="15"/>
  <cols>
    <col width="90" customWidth="1" min="1" max="1"/>
    <col width="81" customWidth="1" min="2" max="2"/>
    <col width="31" customWidth="1" min="3" max="3"/>
    <col width="82" customWidth="1" min="4" max="4"/>
    <col width="30" customWidth="1" min="5" max="5"/>
    <col width="25" customWidth="1" min="6" max="6"/>
  </cols>
  <sheetData>
    <row r="1">
      <c r="A1" s="1" t="inlineStr">
        <is>
          <t>COMPLEJO MIRAFLORES · MODELO FINANCIERO &amp; DUE DILIGENCE</t>
        </is>
      </c>
    </row>
    <row r="2">
      <c r="A2" s="2" t="inlineStr">
        <is>
          <t>Estructuración de Capital Privado · Predio de ±1.000 m² en Cali Oeste · Vehículo S.A.S.</t>
        </is>
      </c>
    </row>
    <row r="3"/>
    <row r="4">
      <c r="A4" s="3" t="inlineStr">
        <is>
          <t>TASA PREFERENCIAL</t>
        </is>
      </c>
      <c r="B4" s="3" t="inlineStr">
        <is>
          <t>TICKET NIVEL 1</t>
        </is>
      </c>
      <c r="C4" s="3" t="inlineStr">
        <is>
          <t>CUOTA FIJA MENSUAL</t>
        </is>
      </c>
      <c r="D4" s="3" t="inlineStr">
        <is>
          <t>RETORNO INVERSIONISTA</t>
        </is>
      </c>
      <c r="E4" s="3" t="inlineStr">
        <is>
          <t>COBERTURA DSCR</t>
        </is>
      </c>
      <c r="F4" s="3" t="inlineStr">
        <is>
          <t>LTV REAL</t>
        </is>
      </c>
    </row>
    <row r="5">
      <c r="A5" s="4" t="inlineStr">
        <is>
          <t>19.5% E.A. (1.5% m.v.)</t>
        </is>
      </c>
      <c r="B5" s="4" t="inlineStr">
        <is>
          <t>$100.000.000 COP</t>
        </is>
      </c>
      <c r="C5" s="4" t="inlineStr">
        <is>
          <t>$9.168.000 COP</t>
        </is>
      </c>
      <c r="D5" s="4" t="inlineStr">
        <is>
          <t>$110.015.991 COP</t>
        </is>
      </c>
      <c r="E5" s="4" t="inlineStr">
        <is>
          <t>4.83x</t>
        </is>
      </c>
      <c r="F5" s="4" t="inlineStr">
        <is>
          <t>&lt; 2.0%</t>
        </is>
      </c>
    </row>
    <row r="6">
      <c r="A6" s="5" t="inlineStr">
        <is>
          <t>Renta Fija Mensual</t>
        </is>
      </c>
      <c r="B6" s="5" t="inlineStr">
        <is>
          <t>~$35.000 USD (TRM 3.287)</t>
        </is>
      </c>
      <c r="C6" s="5" t="inlineStr">
        <is>
          <t>Capital + Interés (12 meses)</t>
        </is>
      </c>
      <c r="D6" s="5" t="inlineStr">
        <is>
          <t>$10.015.991 Interés Ganado</t>
        </is>
      </c>
      <c r="E6" s="5" t="inlineStr">
        <is>
          <t>$44.3M NOI vs $9.168M Cuota</t>
        </is>
      </c>
      <c r="F6" s="5" t="inlineStr">
        <is>
          <t>Sobre Avalúo Comercial</t>
        </is>
      </c>
    </row>
    <row r="7"/>
    <row r="8">
      <c r="A8" s="6" t="inlineStr">
        <is>
          <t>1. PARÁMETROS MACRO &amp; CARACTERÍSTICAS DEL ACTIVO</t>
        </is>
      </c>
    </row>
    <row r="9">
      <c r="A9" s="7" t="inlineStr">
        <is>
          <t>Ubicación del Inmueble</t>
        </is>
      </c>
      <c r="B9" s="8" t="inlineStr">
        <is>
          <t>Carrera 24D #6-15 Oeste, Barrio Miraflores, Cali (Estrato 5)</t>
        </is>
      </c>
      <c r="C9" s="9" t="n"/>
      <c r="D9" s="9" t="n"/>
      <c r="E9" s="9" t="n"/>
      <c r="F9" s="9" t="n"/>
    </row>
    <row r="10">
      <c r="A10" s="7" t="inlineStr">
        <is>
          <t>Área Total Construida</t>
        </is>
      </c>
      <c r="B10" s="8" t="inlineStr">
        <is>
          <t>±1.000 m² distribuidos en 3 plantas autónomas</t>
        </is>
      </c>
      <c r="C10" s="9" t="n"/>
      <c r="D10" s="9" t="n"/>
      <c r="E10" s="9" t="n"/>
      <c r="F10" s="9" t="n"/>
    </row>
    <row r="11">
      <c r="A11" s="7" t="inlineStr">
        <is>
          <t>Matrícula Inmobiliaria</t>
        </is>
      </c>
      <c r="B11" s="8" t="inlineStr">
        <is>
          <t>370-57664 (Oficina de Registro de Instrumentos Públicos de Cali)</t>
        </is>
      </c>
      <c r="C11" s="9" t="n"/>
      <c r="D11" s="9" t="n"/>
      <c r="E11" s="9" t="n"/>
      <c r="F11" s="9" t="n"/>
    </row>
    <row r="12">
      <c r="A12" s="7" t="inlineStr">
        <is>
          <t>Titularidad Legal</t>
        </is>
      </c>
      <c r="B12" s="8" t="inlineStr">
        <is>
          <t>50% Propietario 1 / 50% Sucesión Propietario 2 (en trámite notarial)</t>
        </is>
      </c>
      <c r="C12" s="9" t="n"/>
      <c r="D12" s="9" t="n"/>
      <c r="E12" s="9" t="n"/>
      <c r="F12" s="9" t="n"/>
    </row>
    <row r="13">
      <c r="A13" s="7" t="inlineStr">
        <is>
          <t>Vehículo Operador</t>
        </is>
      </c>
      <c r="B13" s="8" t="inlineStr">
        <is>
          <t>Sociedad S.A.S. con NIT y cuenta bancaria corporativa independiente</t>
        </is>
      </c>
      <c r="C13" s="9" t="n"/>
      <c r="D13" s="9" t="n"/>
      <c r="E13" s="9" t="n"/>
      <c r="F13" s="9" t="n"/>
    </row>
    <row r="14">
      <c r="A14" s="7" t="inlineStr">
        <is>
          <t>Monto Total Ronda N1</t>
        </is>
      </c>
      <c r="B14" s="8" t="inlineStr">
        <is>
          <t>$100.000.000 COP</t>
        </is>
      </c>
      <c r="C14" s="9" t="n"/>
      <c r="D14" s="9" t="n"/>
      <c r="E14" s="9" t="n"/>
      <c r="F14" s="9" t="n"/>
    </row>
    <row r="15">
      <c r="A15" s="7" t="inlineStr">
        <is>
          <t>Plazo de Amortización</t>
        </is>
      </c>
      <c r="B15" s="8" t="inlineStr">
        <is>
          <t>12 meses sucesivos</t>
        </is>
      </c>
      <c r="C15" s="9" t="n"/>
      <c r="D15" s="9" t="n"/>
      <c r="E15" s="9" t="n"/>
      <c r="F15" s="9" t="n"/>
    </row>
    <row r="16">
      <c r="A16" s="7" t="inlineStr">
        <is>
          <t>Tasa Periódica Mes Vencido</t>
        </is>
      </c>
      <c r="B16" s="8" t="inlineStr">
        <is>
          <t>1.50% m.v.</t>
        </is>
      </c>
      <c r="C16" s="9" t="n"/>
      <c r="D16" s="9" t="n"/>
      <c r="E16" s="9" t="n"/>
      <c r="F16" s="9" t="n"/>
    </row>
    <row r="17">
      <c r="A17" s="7" t="inlineStr">
        <is>
          <t>Tasa Efectiva Anual (E.A.)</t>
        </is>
      </c>
      <c r="B17" s="8" t="inlineStr">
        <is>
          <t>19.56% E.A. (equivale al doble del CDT bancario ~9.5%)</t>
        </is>
      </c>
      <c r="C17" s="9" t="n"/>
      <c r="D17" s="9" t="n"/>
      <c r="E17" s="9" t="n"/>
      <c r="F17" s="9" t="n"/>
    </row>
    <row r="18">
      <c r="A18" s="7" t="inlineStr">
        <is>
          <t>Garantía / Título Ejecutivo</t>
        </is>
      </c>
      <c r="B18" s="8" t="inlineStr">
        <is>
          <t>Pagaré notariado con aval personal + Contrato de Mutuo Comercial con prelación</t>
        </is>
      </c>
      <c r="C18" s="9" t="n"/>
      <c r="D18" s="9" t="n"/>
      <c r="E18" s="9" t="n"/>
      <c r="F18" s="9" t="n"/>
    </row>
    <row r="19"/>
    <row r="20">
      <c r="A20" s="6" t="inlineStr">
        <is>
          <t>2. DESTINO DE LOS RECURSOS (FUENTES Y USOS DE FONDOS N1)</t>
        </is>
      </c>
    </row>
    <row r="21">
      <c r="A21" s="10" t="inlineStr">
        <is>
          <t>Rubro / Destino Específico</t>
        </is>
      </c>
      <c r="B21" s="10" t="inlineStr">
        <is>
          <t>Monto (COP)</t>
        </is>
      </c>
      <c r="C21" s="10" t="inlineStr">
        <is>
          <t>% del Total</t>
        </is>
      </c>
      <c r="D21" s="10" t="inlineStr">
        <is>
          <t>Justificación / Impacto Operativo</t>
        </is>
      </c>
      <c r="E21" s="10" t="n"/>
      <c r="F21" s="10" t="n"/>
    </row>
    <row r="22">
      <c r="A22" s="8" t="inlineStr">
        <is>
          <t>Desalojo, fletes y desmonte de maquinaria pesada existente</t>
        </is>
      </c>
      <c r="B22" s="11" t="n">
        <v>40000000</v>
      </c>
      <c r="C22" s="12" t="n">
        <v>0.4</v>
      </c>
      <c r="D22" s="8" t="inlineStr">
        <is>
          <t>Despeje total de 317 m² del semisótano para habilitación de taller/bodega</t>
        </is>
      </c>
      <c r="E22" s="9" t="n"/>
      <c r="F22" s="9" t="n"/>
    </row>
    <row r="23">
      <c r="A23" s="8" t="inlineStr">
        <is>
          <t>Reparaciones locativas generales, pintura y adecuación básica</t>
        </is>
      </c>
      <c r="B23" s="11" t="n">
        <v>25000000</v>
      </c>
      <c r="C23" s="12" t="n">
        <v>0.25</v>
      </c>
      <c r="D23" s="8" t="inlineStr">
        <is>
          <t>Restauración de acabados, revisión hidrosanitaria y pintura interior/exterior</t>
        </is>
      </c>
      <c r="E23" s="9" t="n"/>
      <c r="F23" s="9" t="n"/>
    </row>
    <row r="24">
      <c r="A24" s="8" t="inlineStr">
        <is>
          <t>Adecuación de áreas exteriores, jardinería, iluminación &amp; piscina</t>
        </is>
      </c>
      <c r="B24" s="11" t="n">
        <v>15000000</v>
      </c>
      <c r="C24" s="12" t="n">
        <v>0.15</v>
      </c>
      <c r="D24" s="8" t="inlineStr">
        <is>
          <t>Puesta a punto de fachada, portón de seguridad, deck y mantenimiento de piscina</t>
        </is>
      </c>
      <c r="E24" s="9" t="n"/>
      <c r="F24" s="9" t="n"/>
    </row>
    <row r="25">
      <c r="A25" s="8" t="inlineStr">
        <is>
          <t>Estructuración legal S.A.S., notarías y fondo de aceleración</t>
        </is>
      </c>
      <c r="B25" s="11" t="n">
        <v>20000000</v>
      </c>
      <c r="C25" s="12" t="n">
        <v>0.2</v>
      </c>
      <c r="D25" s="8" t="inlineStr">
        <is>
          <t>Gastos de constitución, minutas, pagarés, software contable y mercadeo inicial</t>
        </is>
      </c>
      <c r="E25" s="9" t="n"/>
      <c r="F25" s="9" t="n"/>
    </row>
    <row r="26">
      <c r="A26" s="13" t="inlineStr">
        <is>
          <t>TOTAL FONDOS RONDA NIVEL 1</t>
        </is>
      </c>
      <c r="B26" s="14">
        <f>SUM(B22:B25)</f>
        <v/>
      </c>
      <c r="C26" s="15">
        <f>SUM(C22:C25)</f>
        <v/>
      </c>
      <c r="D26" s="16" t="inlineStr">
        <is>
          <t>100% de ejecución verificable con facturas y bitácora de obra</t>
        </is>
      </c>
      <c r="E26" s="17" t="n"/>
      <c r="F26" s="17" t="n"/>
    </row>
  </sheetData>
  <mergeCells count="18">
    <mergeCell ref="D21:F21"/>
    <mergeCell ref="B12:F12"/>
    <mergeCell ref="B16:F16"/>
    <mergeCell ref="D23:F23"/>
    <mergeCell ref="B15:F15"/>
    <mergeCell ref="B10:F10"/>
    <mergeCell ref="B11:F11"/>
    <mergeCell ref="B18:F18"/>
    <mergeCell ref="D22:F22"/>
    <mergeCell ref="A8:F8"/>
    <mergeCell ref="D26:F26"/>
    <mergeCell ref="B14:F14"/>
    <mergeCell ref="A20:F20"/>
    <mergeCell ref="D25:F25"/>
    <mergeCell ref="B17:F17"/>
    <mergeCell ref="B9:F9"/>
    <mergeCell ref="B13:F13"/>
    <mergeCell ref="D24:F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90" customWidth="1" min="1" max="1"/>
    <col width="16" customWidth="1" min="2" max="2"/>
    <col width="22" customWidth="1" min="3" max="3"/>
    <col width="16" customWidth="1" min="4" max="4"/>
    <col width="15" customWidth="1" min="5" max="5"/>
    <col width="14" customWidth="1" min="6" max="6"/>
    <col width="39" customWidth="1" min="7" max="7"/>
  </cols>
  <sheetData>
    <row r="1">
      <c r="A1" s="1" t="inlineStr">
        <is>
          <t>TABLA DE AMORTIZACIÓN MENSUAL · PRÉSTAMO PREFERENTE $100.000.000 COP</t>
        </is>
      </c>
    </row>
    <row r="2">
      <c r="A2" s="2" t="inlineStr">
        <is>
          <t>Tasa de Interés: 1.50% Mes Vencido (19.56% E.A.) · Plazo: 12 Meses · Cuota Fija Mensual</t>
        </is>
      </c>
    </row>
    <row r="3"/>
    <row r="4">
      <c r="A4" s="18" t="inlineStr">
        <is>
          <t>Mes</t>
        </is>
      </c>
      <c r="B4" s="18" t="inlineStr">
        <is>
          <t>Saldo Inicial</t>
        </is>
      </c>
      <c r="C4" s="18" t="inlineStr">
        <is>
          <t>Interés (1.5% m.v.)</t>
        </is>
      </c>
      <c r="D4" s="18" t="inlineStr">
        <is>
          <t>Abono Capital</t>
        </is>
      </c>
      <c r="E4" s="18" t="inlineStr">
        <is>
          <t>Cuota Total</t>
        </is>
      </c>
      <c r="F4" s="18" t="inlineStr">
        <is>
          <t>Saldo Final</t>
        </is>
      </c>
      <c r="G4" s="18" t="inlineStr">
        <is>
          <t>Estado / Prelación</t>
        </is>
      </c>
    </row>
    <row r="5">
      <c r="A5" s="19" t="inlineStr">
        <is>
          <t>Mes 1</t>
        </is>
      </c>
      <c r="B5" s="11" t="n">
        <v>100000000</v>
      </c>
      <c r="C5" s="11" t="n">
        <v>1500000</v>
      </c>
      <c r="D5" s="11" t="n">
        <v>7668000</v>
      </c>
      <c r="E5" s="20" t="n">
        <v>9168000</v>
      </c>
      <c r="F5" s="11" t="n">
        <v>92332000</v>
      </c>
      <c r="G5" s="21" t="inlineStr">
        <is>
          <t>Cuota 1 Prioritaria</t>
        </is>
      </c>
    </row>
    <row r="6">
      <c r="A6" s="19" t="inlineStr">
        <is>
          <t>Mes 2</t>
        </is>
      </c>
      <c r="B6" s="11" t="n">
        <v>92332000</v>
      </c>
      <c r="C6" s="11" t="n">
        <v>1384980</v>
      </c>
      <c r="D6" s="11" t="n">
        <v>7783020</v>
      </c>
      <c r="E6" s="20" t="n">
        <v>9168000</v>
      </c>
      <c r="F6" s="11" t="n">
        <v>84548980</v>
      </c>
      <c r="G6" s="21" t="inlineStr">
        <is>
          <t>Cuota 2 Prioritaria</t>
        </is>
      </c>
    </row>
    <row r="7">
      <c r="A7" s="19" t="inlineStr">
        <is>
          <t>Mes 3</t>
        </is>
      </c>
      <c r="B7" s="11" t="n">
        <v>84548980</v>
      </c>
      <c r="C7" s="11" t="n">
        <v>1268235</v>
      </c>
      <c r="D7" s="11" t="n">
        <v>7899765</v>
      </c>
      <c r="E7" s="20" t="n">
        <v>9168000</v>
      </c>
      <c r="F7" s="11" t="n">
        <v>76649215</v>
      </c>
      <c r="G7" s="21" t="inlineStr">
        <is>
          <t>Cuota 3 Prioritaria</t>
        </is>
      </c>
    </row>
    <row r="8">
      <c r="A8" s="19" t="inlineStr">
        <is>
          <t>Mes 4</t>
        </is>
      </c>
      <c r="B8" s="11" t="n">
        <v>76649215</v>
      </c>
      <c r="C8" s="11" t="n">
        <v>1149738</v>
      </c>
      <c r="D8" s="11" t="n">
        <v>8018262</v>
      </c>
      <c r="E8" s="20" t="n">
        <v>9168000</v>
      </c>
      <c r="F8" s="11" t="n">
        <v>68630953</v>
      </c>
      <c r="G8" s="21" t="inlineStr">
        <is>
          <t>Cuota 4 Prioritaria</t>
        </is>
      </c>
    </row>
    <row r="9">
      <c r="A9" s="19" t="inlineStr">
        <is>
          <t>Mes 5</t>
        </is>
      </c>
      <c r="B9" s="11" t="n">
        <v>68630953</v>
      </c>
      <c r="C9" s="11" t="n">
        <v>1029464</v>
      </c>
      <c r="D9" s="11" t="n">
        <v>8138536</v>
      </c>
      <c r="E9" s="20" t="n">
        <v>9168000</v>
      </c>
      <c r="F9" s="11" t="n">
        <v>60492417</v>
      </c>
      <c r="G9" s="21" t="inlineStr">
        <is>
          <t>Cuota 5 Prioritaria</t>
        </is>
      </c>
    </row>
    <row r="10">
      <c r="A10" s="19" t="inlineStr">
        <is>
          <t>Mes 6</t>
        </is>
      </c>
      <c r="B10" s="11" t="n">
        <v>60492417</v>
      </c>
      <c r="C10" s="11" t="n">
        <v>907386</v>
      </c>
      <c r="D10" s="11" t="n">
        <v>8260614</v>
      </c>
      <c r="E10" s="20" t="n">
        <v>9168000</v>
      </c>
      <c r="F10" s="11" t="n">
        <v>52231803</v>
      </c>
      <c r="G10" s="21" t="inlineStr">
        <is>
          <t>Cuota 6 Prioritaria</t>
        </is>
      </c>
    </row>
    <row r="11">
      <c r="A11" s="19" t="inlineStr">
        <is>
          <t>Mes 7</t>
        </is>
      </c>
      <c r="B11" s="11" t="n">
        <v>52231803</v>
      </c>
      <c r="C11" s="11" t="n">
        <v>783477</v>
      </c>
      <c r="D11" s="11" t="n">
        <v>8384523</v>
      </c>
      <c r="E11" s="20" t="n">
        <v>9168000</v>
      </c>
      <c r="F11" s="11" t="n">
        <v>43847280</v>
      </c>
      <c r="G11" s="21" t="inlineStr">
        <is>
          <t>Cuota 7 Prioritaria</t>
        </is>
      </c>
    </row>
    <row r="12">
      <c r="A12" s="19" t="inlineStr">
        <is>
          <t>Mes 8</t>
        </is>
      </c>
      <c r="B12" s="11" t="n">
        <v>43847280</v>
      </c>
      <c r="C12" s="11" t="n">
        <v>657709</v>
      </c>
      <c r="D12" s="11" t="n">
        <v>8510291</v>
      </c>
      <c r="E12" s="20" t="n">
        <v>9168000</v>
      </c>
      <c r="F12" s="11" t="n">
        <v>35336989</v>
      </c>
      <c r="G12" s="21" t="inlineStr">
        <is>
          <t>Cuota 8 Prioritaria</t>
        </is>
      </c>
    </row>
    <row r="13">
      <c r="A13" s="19" t="inlineStr">
        <is>
          <t>Mes 9</t>
        </is>
      </c>
      <c r="B13" s="11" t="n">
        <v>35336989</v>
      </c>
      <c r="C13" s="11" t="n">
        <v>530055</v>
      </c>
      <c r="D13" s="11" t="n">
        <v>8637945</v>
      </c>
      <c r="E13" s="20" t="n">
        <v>9168000</v>
      </c>
      <c r="F13" s="11" t="n">
        <v>26699044</v>
      </c>
      <c r="G13" s="21" t="inlineStr">
        <is>
          <t>Cuota 9 Prioritaria</t>
        </is>
      </c>
    </row>
    <row r="14">
      <c r="A14" s="19" t="inlineStr">
        <is>
          <t>Mes 10</t>
        </is>
      </c>
      <c r="B14" s="11" t="n">
        <v>26699044</v>
      </c>
      <c r="C14" s="11" t="n">
        <v>400486</v>
      </c>
      <c r="D14" s="11" t="n">
        <v>8767514</v>
      </c>
      <c r="E14" s="20" t="n">
        <v>9168000</v>
      </c>
      <c r="F14" s="11" t="n">
        <v>17931530</v>
      </c>
      <c r="G14" s="21" t="inlineStr">
        <is>
          <t>Cuota 10 Prioritaria</t>
        </is>
      </c>
    </row>
    <row r="15">
      <c r="A15" s="19" t="inlineStr">
        <is>
          <t>Mes 11</t>
        </is>
      </c>
      <c r="B15" s="11" t="n">
        <v>17931530</v>
      </c>
      <c r="C15" s="11" t="n">
        <v>268973</v>
      </c>
      <c r="D15" s="11" t="n">
        <v>8899027</v>
      </c>
      <c r="E15" s="20" t="n">
        <v>9168000</v>
      </c>
      <c r="F15" s="11" t="n">
        <v>9032503</v>
      </c>
      <c r="G15" s="21" t="inlineStr">
        <is>
          <t>Cuota 11 Prioritaria</t>
        </is>
      </c>
    </row>
    <row r="16">
      <c r="A16" s="19" t="inlineStr">
        <is>
          <t>Mes 12</t>
        </is>
      </c>
      <c r="B16" s="11" t="n">
        <v>9032503</v>
      </c>
      <c r="C16" s="11" t="n">
        <v>135488</v>
      </c>
      <c r="D16" s="11" t="n">
        <v>9032503</v>
      </c>
      <c r="E16" s="20" t="n">
        <v>9167991</v>
      </c>
      <c r="F16" s="11" t="n">
        <v>0</v>
      </c>
      <c r="G16" s="21" t="inlineStr">
        <is>
          <t>Amortizado 100% · Cancelación Pagaré</t>
        </is>
      </c>
    </row>
    <row r="17">
      <c r="A17" s="22" t="inlineStr">
        <is>
          <t>TOTALES</t>
        </is>
      </c>
      <c r="B17" s="22" t="inlineStr">
        <is>
          <t>-</t>
        </is>
      </c>
      <c r="C17" s="14">
        <f>SUM(C5:C16)</f>
        <v/>
      </c>
      <c r="D17" s="14">
        <f>SUM(D5:D16)</f>
        <v/>
      </c>
      <c r="E17" s="14">
        <f>SUM(E5:E16)</f>
        <v/>
      </c>
      <c r="F17" s="14" t="n">
        <v>0</v>
      </c>
      <c r="G17" s="23" t="inlineStr">
        <is>
          <t>100% Deuda Pagada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1" workbookViewId="0">
      <selection activeCell="A1" sqref="A1"/>
    </sheetView>
  </sheetViews>
  <sheetFormatPr baseColWidth="8" defaultRowHeight="15"/>
  <cols>
    <col width="93" customWidth="1" min="1" max="1"/>
    <col width="19" customWidth="1" min="2" max="2"/>
    <col width="16" customWidth="1" min="3" max="3"/>
    <col width="24" customWidth="1" min="4" max="4"/>
    <col width="20" customWidth="1" min="5" max="5"/>
    <col width="32" customWidth="1" min="6" max="6"/>
    <col width="32" customWidth="1" min="7" max="7"/>
  </cols>
  <sheetData>
    <row r="1">
      <c r="A1" s="1" t="inlineStr">
        <is>
          <t>PROYECCIÓN DE INGRESOS, GASTOS Y FLUJO NETO OPERATIVO (P&amp;L A 36 MESES)</t>
        </is>
      </c>
    </row>
    <row r="2">
      <c r="A2" s="2" t="inlineStr">
        <is>
          <t>Monetización Triple: N1 Suites Boutique VIP + N2 Coworking 250m² + N3 Semisótano Logística</t>
        </is>
      </c>
    </row>
    <row r="3"/>
    <row r="4">
      <c r="A4" s="24" t="inlineStr">
        <is>
          <t>Concepto Financiero</t>
        </is>
      </c>
      <c r="B4" s="24" t="inlineStr">
        <is>
          <t>Mes 1 (Arranque)</t>
        </is>
      </c>
      <c r="C4" s="24" t="inlineStr">
        <is>
          <t>Mes 6 (Rampa)</t>
        </is>
      </c>
      <c r="D4" s="24" t="inlineStr">
        <is>
          <t>Mes 12 (Estabilizado)</t>
        </is>
      </c>
      <c r="E4" s="24" t="inlineStr">
        <is>
          <t>Año 1 Consolidado</t>
        </is>
      </c>
      <c r="F4" s="24" t="inlineStr">
        <is>
          <t>Año 2 (Crecimiento)</t>
        </is>
      </c>
      <c r="G4" s="24" t="inlineStr">
        <is>
          <t>Año 3 (Madurez)</t>
        </is>
      </c>
    </row>
    <row r="5">
      <c r="A5" s="25" t="inlineStr">
        <is>
          <t>1. INGRESOS OPERACIONALES BRUTOS</t>
        </is>
      </c>
      <c r="B5" s="9" t="n"/>
      <c r="C5" s="9" t="n"/>
      <c r="D5" s="9" t="n"/>
      <c r="E5" s="9" t="n"/>
      <c r="F5" s="9" t="n"/>
      <c r="G5" s="9" t="n"/>
    </row>
    <row r="6">
      <c r="A6" s="8" t="inlineStr">
        <is>
          <t>Nivel 1: Suites VIP Airbnb &amp; Hospedaje Corporativo (4 suites)</t>
        </is>
      </c>
      <c r="B6" s="11" t="n">
        <v>6000000</v>
      </c>
      <c r="C6" s="11" t="n">
        <v>14000000</v>
      </c>
      <c r="D6" s="11" t="n">
        <v>18500000</v>
      </c>
      <c r="E6" s="11" t="n">
        <v>162000000</v>
      </c>
      <c r="F6" s="11" t="n">
        <v>240000000</v>
      </c>
      <c r="G6" s="11" t="n">
        <v>265000000</v>
      </c>
    </row>
    <row r="7">
      <c r="A7" s="8" t="inlineStr">
        <is>
          <t>Nivel 2: Coworking Hub &amp; Oficinas Biofílicas (40-50 puestos)</t>
        </is>
      </c>
      <c r="B7" s="11" t="n">
        <v>0</v>
      </c>
      <c r="C7" s="11" t="n">
        <v>12000000</v>
      </c>
      <c r="D7" s="11" t="n">
        <v>21100000</v>
      </c>
      <c r="E7" s="11" t="n">
        <v>145000000</v>
      </c>
      <c r="F7" s="11" t="n">
        <v>280000000</v>
      </c>
      <c r="G7" s="11" t="n">
        <v>310000000</v>
      </c>
    </row>
    <row r="8">
      <c r="A8" s="8" t="inlineStr">
        <is>
          <t>Nivel 3: Semisótano Storage / Taller Logístico (317 m²)</t>
        </is>
      </c>
      <c r="B8" s="11" t="n">
        <v>4000000</v>
      </c>
      <c r="C8" s="11" t="n">
        <v>8200000</v>
      </c>
      <c r="D8" s="11" t="n">
        <v>11500000</v>
      </c>
      <c r="E8" s="11" t="n">
        <v>92000000</v>
      </c>
      <c r="F8" s="11" t="n">
        <v>145000000</v>
      </c>
      <c r="G8" s="11" t="n">
        <v>160000000</v>
      </c>
    </row>
    <row r="9">
      <c r="A9" s="26" t="inlineStr">
        <is>
          <t>TOTAL INGRESOS BRUTOS</t>
        </is>
      </c>
      <c r="B9" s="27">
        <f>SUM(B6:B8)</f>
        <v/>
      </c>
      <c r="C9" s="27">
        <f>SUM(C6:C8)</f>
        <v/>
      </c>
      <c r="D9" s="27">
        <f>SUM(D6:D8)</f>
        <v/>
      </c>
      <c r="E9" s="27">
        <f>SUM(E6:E8)</f>
        <v/>
      </c>
      <c r="F9" s="27">
        <f>SUM(F6:F8)</f>
        <v/>
      </c>
      <c r="G9" s="27">
        <f>SUM(G6:G8)</f>
        <v/>
      </c>
    </row>
    <row r="10">
      <c r="A10" s="25" t="inlineStr">
        <is>
          <t>2. COSTOS OPERATIVOS (OPEX)</t>
        </is>
      </c>
      <c r="B10" s="9" t="n"/>
      <c r="C10" s="9" t="n"/>
      <c r="D10" s="9" t="n"/>
      <c r="E10" s="9" t="n"/>
      <c r="F10" s="9" t="n"/>
      <c r="G10" s="9" t="n"/>
    </row>
    <row r="11">
      <c r="A11" s="8" t="inlineStr">
        <is>
          <t>Servicios públicos (Energía trifásica, agua, gas)</t>
        </is>
      </c>
      <c r="B11" s="11" t="n">
        <v>1800000</v>
      </c>
      <c r="C11" s="11" t="n">
        <v>2600000</v>
      </c>
      <c r="D11" s="11" t="n">
        <v>3200000</v>
      </c>
      <c r="E11" s="11" t="n">
        <v>31000000</v>
      </c>
      <c r="F11" s="11" t="n">
        <v>40000000</v>
      </c>
      <c r="G11" s="11" t="n">
        <v>44000000</v>
      </c>
    </row>
    <row r="12">
      <c r="A12" s="8" t="inlineStr">
        <is>
          <t>Internet de alta velocidad / Fibra óptica redundante</t>
        </is>
      </c>
      <c r="B12" s="11" t="n">
        <v>650000</v>
      </c>
      <c r="C12" s="11" t="n">
        <v>650000</v>
      </c>
      <c r="D12" s="11" t="n">
        <v>650000</v>
      </c>
      <c r="E12" s="11" t="n">
        <v>7800000</v>
      </c>
      <c r="F12" s="11" t="n">
        <v>8500000</v>
      </c>
      <c r="G12" s="11" t="n">
        <v>9000000</v>
      </c>
    </row>
    <row r="13">
      <c r="A13" s="8" t="inlineStr">
        <is>
          <t>Aseo, lavandería y mantenimiento de piscina</t>
        </is>
      </c>
      <c r="B13" s="11" t="n">
        <v>1200000</v>
      </c>
      <c r="C13" s="11" t="n">
        <v>2200000</v>
      </c>
      <c r="D13" s="11" t="n">
        <v>2800000</v>
      </c>
      <c r="E13" s="11" t="n">
        <v>26000000</v>
      </c>
      <c r="F13" s="11" t="n">
        <v>35000000</v>
      </c>
      <c r="G13" s="11" t="n">
        <v>38000000</v>
      </c>
    </row>
    <row r="14">
      <c r="A14" s="8" t="inlineStr">
        <is>
          <t>Seguridad electrónica, monitoreo y seguros</t>
        </is>
      </c>
      <c r="B14" s="11" t="n">
        <v>850000</v>
      </c>
      <c r="C14" s="11" t="n">
        <v>850000</v>
      </c>
      <c r="D14" s="11" t="n">
        <v>850000</v>
      </c>
      <c r="E14" s="11" t="n">
        <v>10200000</v>
      </c>
      <c r="F14" s="11" t="n">
        <v>11000000</v>
      </c>
      <c r="G14" s="11" t="n">
        <v>12000000</v>
      </c>
    </row>
    <row r="15">
      <c r="A15" s="8" t="inlineStr">
        <is>
          <t>Administración, software PMS y gestión de la S.A.S.</t>
        </is>
      </c>
      <c r="B15" s="11" t="n">
        <v>1500000</v>
      </c>
      <c r="C15" s="11" t="n">
        <v>2500000</v>
      </c>
      <c r="D15" s="11" t="n">
        <v>3500000</v>
      </c>
      <c r="E15" s="11" t="n">
        <v>32000000</v>
      </c>
      <c r="F15" s="11" t="n">
        <v>44000000</v>
      </c>
      <c r="G15" s="11" t="n">
        <v>48000000</v>
      </c>
    </row>
    <row r="16">
      <c r="A16" s="28" t="inlineStr">
        <is>
          <t>TOTAL COSTOS OPERATIVOS</t>
        </is>
      </c>
      <c r="B16" s="29">
        <f>SUM(B11:B15)</f>
        <v/>
      </c>
      <c r="C16" s="29">
        <f>SUM(C11:C15)</f>
        <v/>
      </c>
      <c r="D16" s="29">
        <f>SUM(D11:D15)</f>
        <v/>
      </c>
      <c r="E16" s="29">
        <f>SUM(E11:E15)</f>
        <v/>
      </c>
      <c r="F16" s="29">
        <f>SUM(F11:F15)</f>
        <v/>
      </c>
      <c r="G16" s="29">
        <f>SUM(G11:G15)</f>
        <v/>
      </c>
    </row>
    <row r="17">
      <c r="A17" s="30" t="inlineStr">
        <is>
          <t>3. UTILIDAD OPERATIVA NETA (NOI)</t>
        </is>
      </c>
      <c r="B17" s="31">
        <f>B9-B16</f>
        <v/>
      </c>
      <c r="C17" s="31">
        <f>C9-C16</f>
        <v/>
      </c>
      <c r="D17" s="31">
        <f>D9-D16</f>
        <v/>
      </c>
      <c r="E17" s="31">
        <f>E9-E16</f>
        <v/>
      </c>
      <c r="F17" s="31">
        <f>F9-F16</f>
        <v/>
      </c>
      <c r="G17" s="31">
        <f>G9-G16</f>
        <v/>
      </c>
    </row>
    <row r="18">
      <c r="A18" s="8" t="inlineStr">
        <is>
          <t>(-) Servicio de Deuda Inversionista ($100M COP)</t>
        </is>
      </c>
      <c r="B18" s="11" t="n">
        <v>9168000</v>
      </c>
      <c r="C18" s="11" t="n">
        <v>9168000</v>
      </c>
      <c r="D18" s="11" t="n">
        <v>9168000</v>
      </c>
      <c r="E18" s="11" t="n">
        <v>110015991</v>
      </c>
      <c r="F18" s="11" t="n">
        <v>0</v>
      </c>
      <c r="G18" s="11" t="n">
        <v>0</v>
      </c>
    </row>
    <row r="19">
      <c r="A19" s="32" t="inlineStr">
        <is>
          <t>FLUJO LIBRE DE CAJA TRAS SERVICIO DE DEUDA</t>
        </is>
      </c>
      <c r="B19" s="33">
        <f>B17-B18</f>
        <v/>
      </c>
      <c r="C19" s="33">
        <f>C17-C18</f>
        <v/>
      </c>
      <c r="D19" s="33">
        <f>D17-D18</f>
        <v/>
      </c>
      <c r="E19" s="33">
        <f>E17-E18</f>
        <v/>
      </c>
      <c r="F19" s="33">
        <f>F17-F18</f>
        <v/>
      </c>
      <c r="G19" s="33">
        <f>G17-G18</f>
        <v/>
      </c>
    </row>
    <row r="20">
      <c r="A20" s="7" t="inlineStr">
        <is>
          <t>COBERTURA DE SERVICIO DE DEUDA (DSCR)</t>
        </is>
      </c>
      <c r="B20" s="34">
        <f>B17/B18</f>
        <v/>
      </c>
      <c r="C20" s="34">
        <f>C17/C18</f>
        <v/>
      </c>
      <c r="D20" s="34">
        <f>D17/D18</f>
        <v/>
      </c>
      <c r="E20" s="34">
        <f>E17/E18</f>
        <v/>
      </c>
      <c r="F20" s="7" t="inlineStr">
        <is>
          <t>Deuda Amortizada (Sin pasivo)</t>
        </is>
      </c>
      <c r="G20" s="7" t="inlineStr">
        <is>
          <t>Deuda Amortizada (Sin pasivo)</t>
        </is>
      </c>
    </row>
  </sheetData>
  <mergeCells count="2">
    <mergeCell ref="A10:G10"/>
    <mergeCell ref="A5:G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95" customWidth="1" min="1" max="1"/>
    <col width="36" customWidth="1" min="2" max="2"/>
    <col width="34" customWidth="1" min="3" max="3"/>
    <col width="39" customWidth="1" min="4" max="4"/>
  </cols>
  <sheetData>
    <row r="1">
      <c r="A1" s="1" t="inlineStr">
        <is>
          <t>ANÁLISIS DE SENSIBILIDAD &amp; ESTRÉS FINANCIERO</t>
        </is>
      </c>
    </row>
    <row r="2">
      <c r="A2" s="2" t="inlineStr">
        <is>
          <t>Evaluación de Cobertura de Cuota ($9.168.000 COP) en Escenario Conservador, Base y Optimista</t>
        </is>
      </c>
    </row>
    <row r="3"/>
    <row r="4">
      <c r="A4" s="18" t="inlineStr">
        <is>
          <t>Parámetro / Métrica Clave</t>
        </is>
      </c>
      <c r="B4" s="18" t="inlineStr">
        <is>
          <t>Escenario Conservador (Estrés)</t>
        </is>
      </c>
      <c r="C4" s="18" t="inlineStr">
        <is>
          <t>Escenario Base (Esperado)</t>
        </is>
      </c>
      <c r="D4" s="18" t="inlineStr">
        <is>
          <t>Escenario Optimista (Alta Demanda)</t>
        </is>
      </c>
    </row>
    <row r="5">
      <c r="A5" s="8" t="inlineStr">
        <is>
          <t>Ocupación Promedio N1 (Suites VIP)</t>
        </is>
      </c>
      <c r="B5" s="8" t="inlineStr">
        <is>
          <t>45.0%</t>
        </is>
      </c>
      <c r="C5" s="8" t="inlineStr">
        <is>
          <t>65.0%</t>
        </is>
      </c>
      <c r="D5" s="8" t="inlineStr">
        <is>
          <t>82.0%</t>
        </is>
      </c>
    </row>
    <row r="6">
      <c r="A6" s="8" t="inlineStr">
        <is>
          <t>Ocupación Coworking N2 (Puestos)</t>
        </is>
      </c>
      <c r="B6" s="8" t="inlineStr">
        <is>
          <t>25 puestos (50%)</t>
        </is>
      </c>
      <c r="C6" s="8" t="inlineStr">
        <is>
          <t>38 puestos (76%)</t>
        </is>
      </c>
      <c r="D6" s="8" t="inlineStr">
        <is>
          <t>48 puestos (96%)</t>
        </is>
      </c>
    </row>
    <row r="7">
      <c r="A7" s="8" t="inlineStr">
        <is>
          <t>Ocupación Storage N3 (Módulos)</t>
        </is>
      </c>
      <c r="B7" s="8" t="inlineStr">
        <is>
          <t>60.0%</t>
        </is>
      </c>
      <c r="C7" s="8" t="inlineStr">
        <is>
          <t>85.0%</t>
        </is>
      </c>
      <c r="D7" s="8" t="inlineStr">
        <is>
          <t>100.0%</t>
        </is>
      </c>
    </row>
    <row r="8">
      <c r="A8" s="8" t="inlineStr">
        <is>
          <t>Ingresos Mensuales Brutos</t>
        </is>
      </c>
      <c r="B8" s="11" t="n">
        <v>28500000</v>
      </c>
      <c r="C8" s="11" t="n">
        <v>48200000</v>
      </c>
      <c r="D8" s="11" t="n">
        <v>61500000</v>
      </c>
    </row>
    <row r="9">
      <c r="A9" s="8" t="inlineStr">
        <is>
          <t>Costos Operativos Mensuales (OPEX)</t>
        </is>
      </c>
      <c r="B9" s="11" t="n">
        <v>8800000</v>
      </c>
      <c r="C9" s="11" t="n">
        <v>11000000</v>
      </c>
      <c r="D9" s="11" t="n">
        <v>13200000</v>
      </c>
    </row>
    <row r="10">
      <c r="A10" s="35" t="inlineStr">
        <is>
          <t>Utilidad Operativa Neta (NOI Mensual)</t>
        </is>
      </c>
      <c r="B10" s="11" t="n">
        <v>19700000</v>
      </c>
      <c r="C10" s="11" t="n">
        <v>37200000</v>
      </c>
      <c r="D10" s="11" t="n">
        <v>48300000</v>
      </c>
    </row>
    <row r="11">
      <c r="A11" s="8" t="inlineStr">
        <is>
          <t>Cuota Mensual Inversionista (N1)</t>
        </is>
      </c>
      <c r="B11" s="11" t="n">
        <v>9168000</v>
      </c>
      <c r="C11" s="11" t="n">
        <v>9168000</v>
      </c>
      <c r="D11" s="11" t="n">
        <v>9168000</v>
      </c>
    </row>
    <row r="12">
      <c r="A12" s="7" t="inlineStr">
        <is>
          <t>Cobertura de Servicio de Deuda (DSCR)</t>
        </is>
      </c>
      <c r="B12" s="36" t="inlineStr">
        <is>
          <t>2.15x (Supera banca 1.25x)</t>
        </is>
      </c>
      <c r="C12" s="36" t="inlineStr">
        <is>
          <t>4.06x (Muy saludable)</t>
        </is>
      </c>
      <c r="D12" s="36" t="inlineStr">
        <is>
          <t>5.27x (Excepcional)</t>
        </is>
      </c>
    </row>
    <row r="13">
      <c r="A13" s="8" t="inlineStr">
        <is>
          <t>Flujo Neto Libre Propietario / Fondo</t>
        </is>
      </c>
      <c r="B13" s="11" t="n">
        <v>10532000</v>
      </c>
      <c r="C13" s="11" t="n">
        <v>28032000</v>
      </c>
      <c r="D13" s="11" t="n">
        <v>39132000</v>
      </c>
    </row>
    <row r="14">
      <c r="A14" s="8" t="inlineStr">
        <is>
          <t>Cumplimiento Mandato Sucesoral ($25M)</t>
        </is>
      </c>
      <c r="B14" s="8" t="inlineStr">
        <is>
          <t>Requiere aporte parcial remanente</t>
        </is>
      </c>
      <c r="C14" s="8" t="inlineStr">
        <is>
          <t>Cumple con holgura ($28M libre)</t>
        </is>
      </c>
      <c r="D14" s="8" t="inlineStr">
        <is>
          <t>Supera meta ampliamente ($39M libre)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2026-10-24T23:21:41Z</dcterms:created>
  <dcterms:modified xmlns:dcterms="http://purl.org/dc/terms/" xmlns:xsi="http://www.w3.org/2001/XMLSchema-instance" xsi:type="dcterms:W3CDTF">2026-10-24T23:21:41Z</dcterms:modified>
</cp:coreProperties>
</file>